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7555" windowHeight="11790"/>
  </bookViews>
  <sheets>
    <sheet name="Sheet2" sheetId="1" r:id="rId1"/>
  </sheets>
  <calcPr calcId="145621"/>
</workbook>
</file>

<file path=xl/calcChain.xml><?xml version="1.0" encoding="utf-8"?>
<calcChain xmlns="http://schemas.openxmlformats.org/spreadsheetml/2006/main">
  <c r="N20" i="1" l="1"/>
  <c r="L20" i="1"/>
  <c r="L16" i="1"/>
  <c r="L17" i="1"/>
  <c r="L18" i="1"/>
  <c r="L19" i="1"/>
  <c r="L21" i="1"/>
  <c r="L15" i="1"/>
  <c r="AC17" i="1"/>
  <c r="AC16" i="1"/>
  <c r="W17" i="1"/>
  <c r="W16" i="1"/>
  <c r="W11" i="1"/>
  <c r="W10" i="1"/>
  <c r="W7" i="1"/>
  <c r="W6" i="1"/>
  <c r="Z10" i="1"/>
  <c r="Z6" i="1"/>
  <c r="T11" i="1"/>
  <c r="T10" i="1"/>
  <c r="T7" i="1"/>
  <c r="T6" i="1"/>
  <c r="AA11" i="1" l="1"/>
  <c r="AA17" i="1" s="1"/>
  <c r="Z17" i="1" s="1"/>
  <c r="AA7" i="1"/>
  <c r="U16" i="1" s="1"/>
  <c r="T16" i="1" s="1"/>
  <c r="Z7" i="1" l="1"/>
  <c r="AA16" i="1"/>
  <c r="Z16" i="1" s="1"/>
  <c r="Z11" i="1"/>
  <c r="U17" i="1"/>
  <c r="T17" i="1" l="1"/>
  <c r="M17" i="1"/>
  <c r="N17" i="1" s="1"/>
  <c r="M18" i="1"/>
  <c r="N18" i="1" s="1"/>
  <c r="M19" i="1"/>
  <c r="N19" i="1" s="1"/>
  <c r="M21" i="1"/>
  <c r="N21" i="1" s="1"/>
  <c r="M15" i="1"/>
  <c r="N15" i="1" s="1"/>
  <c r="M16" i="1"/>
  <c r="N16" i="1" s="1"/>
</calcChain>
</file>

<file path=xl/sharedStrings.xml><?xml version="1.0" encoding="utf-8"?>
<sst xmlns="http://schemas.openxmlformats.org/spreadsheetml/2006/main" count="102" uniqueCount="50">
  <si>
    <t>forfeited points</t>
  </si>
  <si>
    <t>indicates summer playoff team</t>
  </si>
  <si>
    <t>10th</t>
  </si>
  <si>
    <t>Paid by Steve</t>
  </si>
  <si>
    <t>9th</t>
  </si>
  <si>
    <t>IMT</t>
  </si>
  <si>
    <t>8th</t>
  </si>
  <si>
    <t>Fox</t>
  </si>
  <si>
    <t>7th</t>
  </si>
  <si>
    <t>DIG</t>
  </si>
  <si>
    <t>auto</t>
  </si>
  <si>
    <t>6th</t>
  </si>
  <si>
    <t>CLG</t>
  </si>
  <si>
    <t>C9</t>
  </si>
  <si>
    <t>5th</t>
  </si>
  <si>
    <t>TSM vs. lower Seed</t>
  </si>
  <si>
    <t>Result</t>
  </si>
  <si>
    <t>C9 vs. DIG</t>
  </si>
  <si>
    <t>Seed</t>
  </si>
  <si>
    <t>4th</t>
  </si>
  <si>
    <t>FQ</t>
  </si>
  <si>
    <t>3rd</t>
  </si>
  <si>
    <t>P1</t>
  </si>
  <si>
    <t>2nd</t>
  </si>
  <si>
    <t>TSM</t>
  </si>
  <si>
    <t>1st</t>
  </si>
  <si>
    <t>Worst Case</t>
  </si>
  <si>
    <t>Team</t>
  </si>
  <si>
    <t>Up For Grabs</t>
  </si>
  <si>
    <t>Current Champ Points</t>
  </si>
  <si>
    <t>NV</t>
  </si>
  <si>
    <t>IMT vs. Higher Seed</t>
  </si>
  <si>
    <t>CLG vs. NV</t>
  </si>
  <si>
    <t>Semi-Finals</t>
  </si>
  <si>
    <t>Quarter-Finals</t>
  </si>
  <si>
    <t>Finals</t>
  </si>
  <si>
    <t>Semi Winners</t>
  </si>
  <si>
    <t>Points</t>
  </si>
  <si>
    <t>3rd Place Match</t>
  </si>
  <si>
    <t>Semi Losers</t>
  </si>
  <si>
    <t>Auto Bid</t>
  </si>
  <si>
    <t>Current Points</t>
  </si>
  <si>
    <t>Sim Points</t>
  </si>
  <si>
    <t>Total Points</t>
  </si>
  <si>
    <t>NA LCS Playoffs Sim</t>
  </si>
  <si>
    <t>Playoff Point Sim</t>
  </si>
  <si>
    <t>Indicates NA 1st Seed</t>
  </si>
  <si>
    <t>Indicates NA 2nd Seed</t>
  </si>
  <si>
    <t>*Next four highest points go to Gauntlet*</t>
  </si>
  <si>
    <t>*Tiebreaker goes to most points gained in summer playoff*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</si>
</sst>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0" borderId="2" xfId="0" applyBorder="1"/>
    <xf numFmtId="14" fontId="0" fillId="0" borderId="0" xfId="0" applyNumberFormat="1" applyAlignment="1">
      <alignment horizontal="centerContinuous"/>
    </xf>
    <xf numFmtId="14" fontId="1" fillId="0" borderId="0" xfId="0" applyNumberFormat="1" applyFont="1" applyAlignment="1">
      <alignment horizontal="centerContinuous"/>
    </xf>
    <xf numFmtId="0" fontId="0" fillId="0" borderId="3" xfId="0" applyBorder="1"/>
    <xf numFmtId="0" fontId="0" fillId="0" borderId="4" xfId="0" applyBorder="1"/>
    <xf numFmtId="0" fontId="0" fillId="3" borderId="4" xfId="0" applyFill="1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2" borderId="3" xfId="0" applyFill="1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3" borderId="11" xfId="0" applyFill="1" applyBorder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centerContinuous"/>
    </xf>
    <xf numFmtId="0" fontId="0" fillId="0" borderId="1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6" xfId="0" applyFont="1" applyBorder="1" applyAlignment="1">
      <alignment horizontal="centerContinuous"/>
    </xf>
    <xf numFmtId="0" fontId="0" fillId="0" borderId="1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4" borderId="0" xfId="0" applyFill="1"/>
  </cellXfs>
  <cellStyles count="1">
    <cellStyle name="Normal" xfId="0" builtinId="0"/>
  </cellStyles>
  <dxfs count="2">
    <dxf>
      <font>
        <b/>
        <i val="0"/>
        <color auto="1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image" Target="../media/image10.emf"/><Relationship Id="rId7" Type="http://schemas.openxmlformats.org/officeDocument/2006/relationships/image" Target="../media/image6.emf"/><Relationship Id="rId12" Type="http://schemas.openxmlformats.org/officeDocument/2006/relationships/image" Target="../media/image1.emf"/><Relationship Id="rId2" Type="http://schemas.openxmlformats.org/officeDocument/2006/relationships/image" Target="../media/image11.emf"/><Relationship Id="rId1" Type="http://schemas.openxmlformats.org/officeDocument/2006/relationships/image" Target="../media/image12.emf"/><Relationship Id="rId6" Type="http://schemas.openxmlformats.org/officeDocument/2006/relationships/image" Target="../media/image7.emf"/><Relationship Id="rId11" Type="http://schemas.openxmlformats.org/officeDocument/2006/relationships/image" Target="../media/image2.emf"/><Relationship Id="rId5" Type="http://schemas.openxmlformats.org/officeDocument/2006/relationships/image" Target="../media/image8.emf"/><Relationship Id="rId10" Type="http://schemas.openxmlformats.org/officeDocument/2006/relationships/image" Target="../media/image3.emf"/><Relationship Id="rId4" Type="http://schemas.openxmlformats.org/officeDocument/2006/relationships/image" Target="../media/image9.emf"/><Relationship Id="rId9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142875</xdr:colOff>
          <xdr:row>4</xdr:row>
          <xdr:rowOff>85725</xdr:rowOff>
        </xdr:from>
        <xdr:to>
          <xdr:col>18</xdr:col>
          <xdr:colOff>400050</xdr:colOff>
          <xdr:row>5</xdr:row>
          <xdr:rowOff>104775</xdr:rowOff>
        </xdr:to>
        <xdr:sp macro="" textlink="">
          <xdr:nvSpPr>
            <xdr:cNvPr id="1025" name="OptionButton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152400</xdr:colOff>
          <xdr:row>5</xdr:row>
          <xdr:rowOff>161925</xdr:rowOff>
        </xdr:from>
        <xdr:to>
          <xdr:col>18</xdr:col>
          <xdr:colOff>409575</xdr:colOff>
          <xdr:row>6</xdr:row>
          <xdr:rowOff>190500</xdr:rowOff>
        </xdr:to>
        <xdr:sp macro="" textlink="">
          <xdr:nvSpPr>
            <xdr:cNvPr id="1026" name="OptionButton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161925</xdr:colOff>
          <xdr:row>8</xdr:row>
          <xdr:rowOff>38101</xdr:rowOff>
        </xdr:from>
        <xdr:to>
          <xdr:col>18</xdr:col>
          <xdr:colOff>419100</xdr:colOff>
          <xdr:row>9</xdr:row>
          <xdr:rowOff>57151</xdr:rowOff>
        </xdr:to>
        <xdr:sp macro="" textlink="">
          <xdr:nvSpPr>
            <xdr:cNvPr id="1027" name="OptionButton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161925</xdr:colOff>
          <xdr:row>9</xdr:row>
          <xdr:rowOff>123826</xdr:rowOff>
        </xdr:from>
        <xdr:to>
          <xdr:col>18</xdr:col>
          <xdr:colOff>419100</xdr:colOff>
          <xdr:row>10</xdr:row>
          <xdr:rowOff>152401</xdr:rowOff>
        </xdr:to>
        <xdr:sp macro="" textlink="">
          <xdr:nvSpPr>
            <xdr:cNvPr id="1028" name="OptionButton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542925</xdr:colOff>
          <xdr:row>4</xdr:row>
          <xdr:rowOff>85725</xdr:rowOff>
        </xdr:from>
        <xdr:to>
          <xdr:col>24</xdr:col>
          <xdr:colOff>466725</xdr:colOff>
          <xdr:row>5</xdr:row>
          <xdr:rowOff>104775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542925</xdr:colOff>
          <xdr:row>5</xdr:row>
          <xdr:rowOff>161925</xdr:rowOff>
        </xdr:from>
        <xdr:to>
          <xdr:col>24</xdr:col>
          <xdr:colOff>466725</xdr:colOff>
          <xdr:row>6</xdr:row>
          <xdr:rowOff>190500</xdr:rowOff>
        </xdr:to>
        <xdr:sp macro="" textlink="">
          <xdr:nvSpPr>
            <xdr:cNvPr id="1031" name="OptionButton6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552450</xdr:colOff>
          <xdr:row>8</xdr:row>
          <xdr:rowOff>66675</xdr:rowOff>
        </xdr:from>
        <xdr:to>
          <xdr:col>24</xdr:col>
          <xdr:colOff>476250</xdr:colOff>
          <xdr:row>9</xdr:row>
          <xdr:rowOff>85725</xdr:rowOff>
        </xdr:to>
        <xdr:sp macro="" textlink="">
          <xdr:nvSpPr>
            <xdr:cNvPr id="1032" name="OptionButton7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542926</xdr:colOff>
          <xdr:row>9</xdr:row>
          <xdr:rowOff>161925</xdr:rowOff>
        </xdr:from>
        <xdr:to>
          <xdr:col>24</xdr:col>
          <xdr:colOff>466726</xdr:colOff>
          <xdr:row>10</xdr:row>
          <xdr:rowOff>190500</xdr:rowOff>
        </xdr:to>
        <xdr:sp macro="" textlink="">
          <xdr:nvSpPr>
            <xdr:cNvPr id="1033" name="OptionButton8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523875</xdr:colOff>
          <xdr:row>14</xdr:row>
          <xdr:rowOff>47624</xdr:rowOff>
        </xdr:from>
        <xdr:to>
          <xdr:col>18</xdr:col>
          <xdr:colOff>523875</xdr:colOff>
          <xdr:row>15</xdr:row>
          <xdr:rowOff>57150</xdr:rowOff>
        </xdr:to>
        <xdr:sp macro="" textlink="">
          <xdr:nvSpPr>
            <xdr:cNvPr id="1034" name="OptionButton9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523875</xdr:colOff>
          <xdr:row>15</xdr:row>
          <xdr:rowOff>180976</xdr:rowOff>
        </xdr:from>
        <xdr:to>
          <xdr:col>18</xdr:col>
          <xdr:colOff>523876</xdr:colOff>
          <xdr:row>17</xdr:row>
          <xdr:rowOff>0</xdr:rowOff>
        </xdr:to>
        <xdr:sp macro="" textlink="">
          <xdr:nvSpPr>
            <xdr:cNvPr id="1035" name="OptionButton10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257176</xdr:colOff>
          <xdr:row>14</xdr:row>
          <xdr:rowOff>38100</xdr:rowOff>
        </xdr:from>
        <xdr:to>
          <xdr:col>24</xdr:col>
          <xdr:colOff>447676</xdr:colOff>
          <xdr:row>15</xdr:row>
          <xdr:rowOff>47625</xdr:rowOff>
        </xdr:to>
        <xdr:sp macro="" textlink="">
          <xdr:nvSpPr>
            <xdr:cNvPr id="1036" name="OptionButton11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266701</xdr:colOff>
          <xdr:row>15</xdr:row>
          <xdr:rowOff>114300</xdr:rowOff>
        </xdr:from>
        <xdr:to>
          <xdr:col>24</xdr:col>
          <xdr:colOff>457201</xdr:colOff>
          <xdr:row>16</xdr:row>
          <xdr:rowOff>133350</xdr:rowOff>
        </xdr:to>
        <xdr:sp macro="" textlink="">
          <xdr:nvSpPr>
            <xdr:cNvPr id="1037" name="OptionButton12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" Type="http://schemas.openxmlformats.org/officeDocument/2006/relationships/vmlDrawing" Target="../drawings/vmlDrawing1.vml"/><Relationship Id="rId21" Type="http://schemas.openxmlformats.org/officeDocument/2006/relationships/image" Target="../media/image9.emf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F28"/>
  <sheetViews>
    <sheetView tabSelected="1" topLeftCell="E1" workbookViewId="0">
      <selection activeCell="K29" sqref="K29"/>
    </sheetView>
  </sheetViews>
  <sheetFormatPr defaultRowHeight="15" x14ac:dyDescent="0.25"/>
  <cols>
    <col min="1" max="1" width="12.85546875" bestFit="1" customWidth="1"/>
    <col min="2" max="2" width="29" bestFit="1" customWidth="1"/>
    <col min="3" max="3" width="2" customWidth="1"/>
    <col min="11" max="11" width="11" bestFit="1" customWidth="1"/>
    <col min="12" max="12" width="20.28515625" bestFit="1" customWidth="1"/>
    <col min="13" max="13" width="10.28515625" bestFit="1" customWidth="1"/>
    <col min="14" max="14" width="11.42578125" bestFit="1" customWidth="1"/>
    <col min="17" max="17" width="7.85546875" customWidth="1"/>
    <col min="21" max="21" width="13.85546875" bestFit="1" customWidth="1"/>
    <col min="22" max="22" width="10.28515625" bestFit="1" customWidth="1"/>
    <col min="23" max="23" width="11.42578125" bestFit="1" customWidth="1"/>
    <col min="24" max="24" width="14.140625" customWidth="1"/>
    <col min="27" max="27" width="18.5703125" bestFit="1" customWidth="1"/>
    <col min="31" max="32" width="0" hidden="1" customWidth="1"/>
  </cols>
  <sheetData>
    <row r="1" spans="1:32" ht="15.75" thickBot="1" x14ac:dyDescent="0.3">
      <c r="A1" s="24" t="s">
        <v>29</v>
      </c>
      <c r="B1" s="25"/>
      <c r="D1" s="24" t="s">
        <v>28</v>
      </c>
      <c r="E1" s="25"/>
      <c r="J1" s="21" t="s">
        <v>27</v>
      </c>
      <c r="K1" s="20" t="s">
        <v>26</v>
      </c>
      <c r="L1" s="20" t="s">
        <v>19</v>
      </c>
      <c r="M1" s="20" t="s">
        <v>21</v>
      </c>
      <c r="N1" s="20" t="s">
        <v>23</v>
      </c>
      <c r="O1" s="19" t="s">
        <v>25</v>
      </c>
      <c r="R1" s="1"/>
      <c r="AE1" t="s">
        <v>27</v>
      </c>
      <c r="AF1" t="s">
        <v>18</v>
      </c>
    </row>
    <row r="2" spans="1:32" ht="21" x14ac:dyDescent="0.35">
      <c r="A2" s="18" t="s">
        <v>24</v>
      </c>
      <c r="B2" s="15">
        <v>90</v>
      </c>
      <c r="D2" s="17" t="s">
        <v>25</v>
      </c>
      <c r="E2" s="15" t="s">
        <v>40</v>
      </c>
      <c r="J2" s="16" t="s">
        <v>24</v>
      </c>
      <c r="K2" s="29">
        <v>130</v>
      </c>
      <c r="L2" s="29">
        <v>130</v>
      </c>
      <c r="M2" s="29">
        <v>160</v>
      </c>
      <c r="N2" s="29">
        <v>180</v>
      </c>
      <c r="O2" s="30" t="s">
        <v>10</v>
      </c>
      <c r="R2" s="37" t="s">
        <v>44</v>
      </c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E2" t="s">
        <v>24</v>
      </c>
      <c r="AF2">
        <v>1</v>
      </c>
    </row>
    <row r="3" spans="1:32" x14ac:dyDescent="0.25">
      <c r="A3" s="10" t="s">
        <v>13</v>
      </c>
      <c r="B3" s="8">
        <v>70</v>
      </c>
      <c r="D3" s="9" t="s">
        <v>23</v>
      </c>
      <c r="E3" s="8">
        <v>90</v>
      </c>
      <c r="J3" s="13" t="s">
        <v>13</v>
      </c>
      <c r="K3" s="34">
        <v>90</v>
      </c>
      <c r="L3" s="34">
        <v>110</v>
      </c>
      <c r="M3" s="34">
        <v>140</v>
      </c>
      <c r="N3" s="34">
        <v>160</v>
      </c>
      <c r="O3" s="41" t="s">
        <v>10</v>
      </c>
      <c r="T3" s="27" t="s">
        <v>34</v>
      </c>
      <c r="U3" s="26"/>
      <c r="V3" s="26"/>
      <c r="W3" s="26"/>
      <c r="Z3" s="27" t="s">
        <v>33</v>
      </c>
      <c r="AA3" s="26"/>
      <c r="AB3" s="26"/>
      <c r="AC3" s="26"/>
      <c r="AE3" t="s">
        <v>13</v>
      </c>
      <c r="AF3">
        <v>4</v>
      </c>
    </row>
    <row r="4" spans="1:32" ht="15.75" thickBot="1" x14ac:dyDescent="0.3">
      <c r="A4" s="9" t="s">
        <v>22</v>
      </c>
      <c r="B4" s="14">
        <v>0</v>
      </c>
      <c r="D4" s="9" t="s">
        <v>21</v>
      </c>
      <c r="E4" s="8">
        <v>70</v>
      </c>
      <c r="J4" s="13" t="s">
        <v>9</v>
      </c>
      <c r="K4" s="34">
        <v>30</v>
      </c>
      <c r="L4" s="34">
        <v>50</v>
      </c>
      <c r="M4" s="34">
        <v>80</v>
      </c>
      <c r="N4" s="34">
        <v>100</v>
      </c>
      <c r="O4" s="41" t="s">
        <v>10</v>
      </c>
      <c r="AE4" t="s">
        <v>9</v>
      </c>
      <c r="AF4">
        <v>5</v>
      </c>
    </row>
    <row r="5" spans="1:32" ht="15.75" thickBot="1" x14ac:dyDescent="0.3">
      <c r="A5" s="9" t="s">
        <v>20</v>
      </c>
      <c r="B5" s="8">
        <v>30</v>
      </c>
      <c r="D5" s="9" t="s">
        <v>19</v>
      </c>
      <c r="E5" s="8">
        <v>40</v>
      </c>
      <c r="J5" s="13" t="s">
        <v>12</v>
      </c>
      <c r="K5" s="34">
        <v>30</v>
      </c>
      <c r="L5" s="34">
        <v>50</v>
      </c>
      <c r="M5" s="34">
        <v>80</v>
      </c>
      <c r="N5" s="34">
        <v>100</v>
      </c>
      <c r="O5" s="41" t="s">
        <v>10</v>
      </c>
      <c r="T5" s="22" t="s">
        <v>18</v>
      </c>
      <c r="U5" s="20" t="s">
        <v>17</v>
      </c>
      <c r="V5" s="23" t="s">
        <v>16</v>
      </c>
      <c r="W5" s="35" t="s">
        <v>37</v>
      </c>
      <c r="Z5" s="22" t="s">
        <v>18</v>
      </c>
      <c r="AA5" s="20" t="s">
        <v>15</v>
      </c>
      <c r="AB5" s="23" t="s">
        <v>16</v>
      </c>
      <c r="AC5" s="35" t="s">
        <v>37</v>
      </c>
      <c r="AE5" t="s">
        <v>12</v>
      </c>
      <c r="AF5">
        <v>3</v>
      </c>
    </row>
    <row r="6" spans="1:32" x14ac:dyDescent="0.25">
      <c r="A6" s="10" t="s">
        <v>9</v>
      </c>
      <c r="B6" s="8">
        <v>10</v>
      </c>
      <c r="D6" s="9" t="s">
        <v>14</v>
      </c>
      <c r="E6" s="8">
        <v>20</v>
      </c>
      <c r="J6" s="13" t="s">
        <v>30</v>
      </c>
      <c r="K6" s="34">
        <v>20</v>
      </c>
      <c r="L6" s="34">
        <v>40</v>
      </c>
      <c r="M6" s="34">
        <v>70</v>
      </c>
      <c r="N6" s="34">
        <v>90</v>
      </c>
      <c r="O6" s="41" t="s">
        <v>10</v>
      </c>
      <c r="T6" s="28">
        <f>VLOOKUP(U6,$AE:$AF,2,FALSE)</f>
        <v>4</v>
      </c>
      <c r="U6" s="29" t="s">
        <v>13</v>
      </c>
      <c r="V6" s="30" t="b">
        <v>1</v>
      </c>
      <c r="W6" s="13">
        <f>IF(V6=FALSE,$E$6,$E$8)</f>
        <v>0</v>
      </c>
      <c r="Z6" s="28">
        <f>VLOOKUP(AA6,$AE:$AF,2,FALSE)</f>
        <v>1</v>
      </c>
      <c r="AA6" s="29" t="s">
        <v>24</v>
      </c>
      <c r="AB6" s="30" t="b">
        <v>0</v>
      </c>
      <c r="AC6" s="13">
        <v>0</v>
      </c>
      <c r="AE6" t="s">
        <v>30</v>
      </c>
      <c r="AF6">
        <v>6</v>
      </c>
    </row>
    <row r="7" spans="1:32" ht="15.75" thickBot="1" x14ac:dyDescent="0.3">
      <c r="A7" s="10" t="s">
        <v>12</v>
      </c>
      <c r="B7" s="8">
        <v>10</v>
      </c>
      <c r="D7" s="9" t="s">
        <v>11</v>
      </c>
      <c r="E7" s="8">
        <v>20</v>
      </c>
      <c r="J7" s="11" t="s">
        <v>5</v>
      </c>
      <c r="K7" s="32">
        <v>40</v>
      </c>
      <c r="L7" s="32">
        <v>40</v>
      </c>
      <c r="M7" s="32">
        <v>70</v>
      </c>
      <c r="N7" s="32">
        <v>90</v>
      </c>
      <c r="O7" s="33" t="s">
        <v>10</v>
      </c>
      <c r="T7" s="31">
        <f>VLOOKUP(U7,$AE:$AF,2,FALSE)</f>
        <v>5</v>
      </c>
      <c r="U7" s="32" t="s">
        <v>9</v>
      </c>
      <c r="V7" s="33" t="b">
        <v>0</v>
      </c>
      <c r="W7" s="11">
        <f>IF(V7=FALSE,$E$6,$E$8)</f>
        <v>20</v>
      </c>
      <c r="Z7" s="31">
        <f>VLOOKUP(AA7,$AE:$AF,2,FALSE)</f>
        <v>4</v>
      </c>
      <c r="AA7" s="32" t="str">
        <f>IF(AND($V$6=TRUE,$V$11=TRUE),$U$11,IF(AND($V$6=FALSE,$V$11=FALSE),$U$7,IF(AND($V$6=TRUE,$V$11=FALSE),$U$6,IF(AND($V$6=FALSE,$V$11=TRUE),$U$11,$U$7))))</f>
        <v>C9</v>
      </c>
      <c r="AB7" s="33" t="b">
        <v>1</v>
      </c>
      <c r="AC7" s="11">
        <v>0</v>
      </c>
      <c r="AE7" t="s">
        <v>5</v>
      </c>
      <c r="AF7">
        <v>2</v>
      </c>
    </row>
    <row r="8" spans="1:32" ht="15.75" thickBot="1" x14ac:dyDescent="0.3">
      <c r="A8" s="10" t="s">
        <v>30</v>
      </c>
      <c r="B8" s="8">
        <v>0</v>
      </c>
      <c r="D8" s="9" t="s">
        <v>8</v>
      </c>
      <c r="E8" s="8">
        <v>0</v>
      </c>
    </row>
    <row r="9" spans="1:32" ht="15.75" thickBot="1" x14ac:dyDescent="0.3">
      <c r="A9" s="9" t="s">
        <v>7</v>
      </c>
      <c r="B9" s="8">
        <v>0</v>
      </c>
      <c r="D9" s="9" t="s">
        <v>6</v>
      </c>
      <c r="E9" s="8">
        <v>0</v>
      </c>
      <c r="T9" s="22" t="s">
        <v>18</v>
      </c>
      <c r="U9" s="20" t="s">
        <v>32</v>
      </c>
      <c r="V9" s="23" t="s">
        <v>16</v>
      </c>
      <c r="W9" s="35" t="s">
        <v>37</v>
      </c>
      <c r="Z9" s="22" t="s">
        <v>18</v>
      </c>
      <c r="AA9" s="20" t="s">
        <v>31</v>
      </c>
      <c r="AB9" s="23" t="s">
        <v>16</v>
      </c>
      <c r="AC9" s="35" t="s">
        <v>37</v>
      </c>
    </row>
    <row r="10" spans="1:32" x14ac:dyDescent="0.25">
      <c r="A10" s="10" t="s">
        <v>5</v>
      </c>
      <c r="B10" s="8">
        <v>0</v>
      </c>
      <c r="D10" s="9" t="s">
        <v>4</v>
      </c>
      <c r="E10" s="8">
        <v>0</v>
      </c>
      <c r="J10" s="7"/>
      <c r="K10" s="6"/>
      <c r="L10" s="6"/>
      <c r="M10" s="6"/>
      <c r="N10" s="6"/>
      <c r="O10" s="6"/>
      <c r="T10" s="28">
        <f>VLOOKUP(U10,$AE:$AF,2,FALSE)</f>
        <v>3</v>
      </c>
      <c r="U10" s="29" t="s">
        <v>12</v>
      </c>
      <c r="V10" s="30" t="b">
        <v>1</v>
      </c>
      <c r="W10" s="13">
        <f t="shared" ref="W10:W11" si="0">IF(V10=FALSE,$E$6,$E$8)</f>
        <v>0</v>
      </c>
      <c r="Z10" s="28">
        <f>VLOOKUP(AA10,$AE:$AF,2,FALSE)</f>
        <v>2</v>
      </c>
      <c r="AA10" s="29" t="s">
        <v>5</v>
      </c>
      <c r="AB10" s="30" t="b">
        <v>0</v>
      </c>
      <c r="AC10" s="13">
        <v>0</v>
      </c>
    </row>
    <row r="11" spans="1:32" ht="15.75" thickBot="1" x14ac:dyDescent="0.3">
      <c r="A11" s="5" t="s">
        <v>3</v>
      </c>
      <c r="B11" s="4">
        <v>0</v>
      </c>
      <c r="D11" s="5" t="s">
        <v>2</v>
      </c>
      <c r="E11" s="4">
        <v>0</v>
      </c>
      <c r="T11" s="31">
        <f>VLOOKUP(U11,$AE:$AF,2,FALSE)</f>
        <v>6</v>
      </c>
      <c r="U11" s="32" t="s">
        <v>30</v>
      </c>
      <c r="V11" s="33" t="b">
        <v>0</v>
      </c>
      <c r="W11" s="11">
        <f t="shared" si="0"/>
        <v>20</v>
      </c>
      <c r="Z11" s="31">
        <f>VLOOKUP(AA11,$AE:$AF,2,FALSE)</f>
        <v>3</v>
      </c>
      <c r="AA11" s="32" t="str">
        <f>IF(AND($V$6=TRUE,$V$11=TRUE),$U$6,IF(AND($V$6=FALSE,$V$11=FALSE),$U$10,IF(AND($V$6=TRUE,$V$11=FALSE),$U$10,IF(AND($V$6=FALSE,$V$11=TRUE),$U$7,$U$6))))</f>
        <v>CLG</v>
      </c>
      <c r="AB11" s="33" t="b">
        <v>1</v>
      </c>
      <c r="AC11" s="11">
        <v>0</v>
      </c>
    </row>
    <row r="12" spans="1:32" x14ac:dyDescent="0.25">
      <c r="A12" s="12"/>
      <c r="B12" s="12"/>
      <c r="D12" s="12"/>
      <c r="E12" s="12"/>
      <c r="T12" s="34"/>
      <c r="U12" s="34"/>
      <c r="V12" s="34"/>
      <c r="W12" s="12"/>
      <c r="Z12" s="34"/>
      <c r="AA12" s="34"/>
      <c r="AB12" s="34"/>
      <c r="AC12" s="12"/>
    </row>
    <row r="13" spans="1:32" ht="15.75" thickBot="1" x14ac:dyDescent="0.3">
      <c r="K13" s="27" t="s">
        <v>45</v>
      </c>
      <c r="L13" s="27"/>
      <c r="M13" s="27"/>
      <c r="N13" s="27"/>
      <c r="T13" s="27" t="s">
        <v>35</v>
      </c>
      <c r="U13" s="26"/>
      <c r="V13" s="26"/>
      <c r="W13" s="26"/>
      <c r="Z13" s="27" t="s">
        <v>38</v>
      </c>
      <c r="AA13" s="26"/>
      <c r="AB13" s="26"/>
      <c r="AC13" s="26"/>
    </row>
    <row r="14" spans="1:32" ht="15.75" thickBot="1" x14ac:dyDescent="0.3">
      <c r="A14" s="3"/>
      <c r="B14" s="1" t="s">
        <v>1</v>
      </c>
      <c r="K14" s="21" t="s">
        <v>27</v>
      </c>
      <c r="L14" s="22" t="s">
        <v>41</v>
      </c>
      <c r="M14" s="20" t="s">
        <v>42</v>
      </c>
      <c r="N14" s="21" t="s">
        <v>43</v>
      </c>
    </row>
    <row r="15" spans="1:32" ht="15.75" thickBot="1" x14ac:dyDescent="0.3">
      <c r="A15" s="2"/>
      <c r="B15" s="1" t="s">
        <v>0</v>
      </c>
      <c r="K15" s="16" t="s">
        <v>24</v>
      </c>
      <c r="L15" s="28">
        <f>VLOOKUP($K15,$A:$B,2,FALSE)</f>
        <v>90</v>
      </c>
      <c r="M15" s="29">
        <f>SUMIF($U$6:$U$17,$K15,$W$6:$W$17)+SUMIF($AA$6:$AA$17,$K15,$AC$6:$AC$17)</f>
        <v>40</v>
      </c>
      <c r="N15" s="38">
        <f>IF(M15=0,"Auto Bid",SUM(L15+M15))</f>
        <v>130</v>
      </c>
      <c r="T15" s="22" t="s">
        <v>18</v>
      </c>
      <c r="U15" s="20" t="s">
        <v>36</v>
      </c>
      <c r="V15" s="23" t="s">
        <v>16</v>
      </c>
      <c r="W15" s="35" t="s">
        <v>37</v>
      </c>
      <c r="Z15" s="22" t="s">
        <v>18</v>
      </c>
      <c r="AA15" s="20" t="s">
        <v>39</v>
      </c>
      <c r="AB15" s="23" t="s">
        <v>16</v>
      </c>
      <c r="AC15" s="35" t="s">
        <v>37</v>
      </c>
    </row>
    <row r="16" spans="1:32" x14ac:dyDescent="0.25">
      <c r="K16" s="13" t="s">
        <v>13</v>
      </c>
      <c r="L16" s="39">
        <f>VLOOKUP($K16,$A:$B,2,FALSE)</f>
        <v>70</v>
      </c>
      <c r="M16" s="34">
        <f>SUMIF($U$6:$U$17,$K16,$W$6:$W$17)+SUMIF($AA$6:$AA$17,$K16,$AC$6:$AC$17)</f>
        <v>90</v>
      </c>
      <c r="N16" s="40">
        <f t="shared" ref="N16:N21" si="1">IF(M16=0,"Auto Bid",SUM(L16+M16))</f>
        <v>160</v>
      </c>
      <c r="T16" s="28">
        <f>VLOOKUP(U16,$AE:$AF,2,FALSE)</f>
        <v>4</v>
      </c>
      <c r="U16" s="29" t="str">
        <f>IF($AB$7=TRUE,$AA$7,$AA$6)</f>
        <v>C9</v>
      </c>
      <c r="V16" s="30" t="b">
        <v>0</v>
      </c>
      <c r="W16" s="13">
        <f>IF(V16=FALSE,$E$3,$E$2)</f>
        <v>90</v>
      </c>
      <c r="Z16" s="28">
        <f>VLOOKUP(AA16,$AE:$AF,2,FALSE)</f>
        <v>1</v>
      </c>
      <c r="AA16" s="29" t="str">
        <f>IF($AB$7=FALSE,$AA$7,$AA$6)</f>
        <v>TSM</v>
      </c>
      <c r="AB16" s="30" t="b">
        <v>0</v>
      </c>
      <c r="AC16" s="13">
        <f>IF(AB16=FALSE,$E$5,$E$4)</f>
        <v>40</v>
      </c>
    </row>
    <row r="17" spans="11:29" ht="15.75" thickBot="1" x14ac:dyDescent="0.3">
      <c r="K17" s="13" t="s">
        <v>9</v>
      </c>
      <c r="L17" s="39">
        <f>VLOOKUP($K17,$A:$B,2,FALSE)</f>
        <v>10</v>
      </c>
      <c r="M17" s="34">
        <f>SUMIF($U$6:$U$17,$K17,$W$6:$W$17)+SUMIF($AA$6:$AA$17,$K17,$AC$6:$AC$17)</f>
        <v>20</v>
      </c>
      <c r="N17" s="40">
        <f t="shared" si="1"/>
        <v>30</v>
      </c>
      <c r="T17" s="31">
        <f>VLOOKUP(U17,$AE:$AF,2,FALSE)</f>
        <v>3</v>
      </c>
      <c r="U17" s="32" t="str">
        <f>IF($AB$11=TRUE,$AA$11,$AA$10)</f>
        <v>CLG</v>
      </c>
      <c r="V17" s="33" t="b">
        <v>1</v>
      </c>
      <c r="W17" s="36" t="str">
        <f>IF(V17=FALSE,$E$3,$E$2)</f>
        <v>Auto Bid</v>
      </c>
      <c r="Z17" s="31">
        <f>VLOOKUP(AA17,$AE:$AF,2,FALSE)</f>
        <v>2</v>
      </c>
      <c r="AA17" s="32" t="str">
        <f>IF($AB$11=FALSE,$AA$11,$AA$10)</f>
        <v>IMT</v>
      </c>
      <c r="AB17" s="33" t="b">
        <v>1</v>
      </c>
      <c r="AC17" s="11">
        <f>IF(AB17=FALSE,$E$5,$E$4)</f>
        <v>70</v>
      </c>
    </row>
    <row r="18" spans="11:29" x14ac:dyDescent="0.25">
      <c r="K18" s="13" t="s">
        <v>12</v>
      </c>
      <c r="L18" s="39">
        <f>VLOOKUP($K18,$A:$B,2,FALSE)</f>
        <v>10</v>
      </c>
      <c r="M18" s="34">
        <f>SUMIF($U$6:$U$17,$K18,$W$6:$W$17)+SUMIF($AA$6:$AA$17,$K18,$AC$6:$AC$17)</f>
        <v>0</v>
      </c>
      <c r="N18" s="40" t="str">
        <f t="shared" si="1"/>
        <v>Auto Bid</v>
      </c>
    </row>
    <row r="19" spans="11:29" x14ac:dyDescent="0.25">
      <c r="K19" s="13" t="s">
        <v>30</v>
      </c>
      <c r="L19" s="39">
        <f>VLOOKUP($K19,$A:$B,2,FALSE)</f>
        <v>0</v>
      </c>
      <c r="M19" s="34">
        <f>SUMIF($U$6:$U$17,$K19,$W$6:$W$17)+SUMIF($AA$6:$AA$17,$K19,$AC$6:$AC$17)</f>
        <v>20</v>
      </c>
      <c r="N19" s="40">
        <f t="shared" si="1"/>
        <v>20</v>
      </c>
    </row>
    <row r="20" spans="11:29" x14ac:dyDescent="0.25">
      <c r="K20" s="13" t="s">
        <v>20</v>
      </c>
      <c r="L20" s="39">
        <f>VLOOKUP($K20,$A:$B,2,FALSE)</f>
        <v>30</v>
      </c>
      <c r="M20" s="34">
        <v>0</v>
      </c>
      <c r="N20" s="40">
        <f>M20+L20</f>
        <v>30</v>
      </c>
    </row>
    <row r="21" spans="11:29" ht="15.75" thickBot="1" x14ac:dyDescent="0.3">
      <c r="K21" s="11" t="s">
        <v>5</v>
      </c>
      <c r="L21" s="31">
        <f>VLOOKUP($K21,$A:$B,2,FALSE)</f>
        <v>0</v>
      </c>
      <c r="M21" s="32">
        <f>SUMIF($U$6:$U$17,$K21,$W$6:$W$17)+SUMIF($AA$6:$AA$17,$K21,$AC$6:$AC$17)</f>
        <v>70</v>
      </c>
      <c r="N21" s="36">
        <f t="shared" si="1"/>
        <v>70</v>
      </c>
    </row>
    <row r="23" spans="11:29" x14ac:dyDescent="0.25">
      <c r="K23" s="3"/>
      <c r="L23" s="1" t="s">
        <v>46</v>
      </c>
    </row>
    <row r="25" spans="11:29" x14ac:dyDescent="0.25">
      <c r="K25" s="42"/>
      <c r="L25" s="1" t="s">
        <v>47</v>
      </c>
    </row>
    <row r="27" spans="11:29" x14ac:dyDescent="0.25">
      <c r="K27" s="1" t="s">
        <v>48</v>
      </c>
    </row>
    <row r="28" spans="11:29" x14ac:dyDescent="0.25">
      <c r="K28" s="1" t="s">
        <v>49</v>
      </c>
    </row>
  </sheetData>
  <mergeCells count="2">
    <mergeCell ref="D1:E1"/>
    <mergeCell ref="A1:B1"/>
  </mergeCells>
  <conditionalFormatting sqref="N15:N21">
    <cfRule type="top10" dxfId="1" priority="3" rank="1"/>
    <cfRule type="containsText" dxfId="0" priority="4" operator="containsText" text="Auto Bid">
      <formula>NOT(ISERROR(SEARCH("Auto Bid",N15)))</formula>
    </cfRule>
  </conditionalFormatting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1037" r:id="rId4" name="OptionButton12">
          <controlPr defaultSize="0" autoLine="0" linkedCell="AB17" r:id="rId5">
            <anchor moveWithCells="1">
              <from>
                <xdr:col>23</xdr:col>
                <xdr:colOff>266700</xdr:colOff>
                <xdr:row>15</xdr:row>
                <xdr:rowOff>114300</xdr:rowOff>
              </from>
              <to>
                <xdr:col>24</xdr:col>
                <xdr:colOff>457200</xdr:colOff>
                <xdr:row>16</xdr:row>
                <xdr:rowOff>133350</xdr:rowOff>
              </to>
            </anchor>
          </controlPr>
        </control>
      </mc:Choice>
      <mc:Fallback>
        <control shapeId="1037" r:id="rId4" name="OptionButton12"/>
      </mc:Fallback>
    </mc:AlternateContent>
    <mc:AlternateContent xmlns:mc="http://schemas.openxmlformats.org/markup-compatibility/2006">
      <mc:Choice Requires="x14">
        <control shapeId="1036" r:id="rId6" name="OptionButton11">
          <controlPr defaultSize="0" autoLine="0" linkedCell="AB16" r:id="rId7">
            <anchor moveWithCells="1">
              <from>
                <xdr:col>23</xdr:col>
                <xdr:colOff>257175</xdr:colOff>
                <xdr:row>14</xdr:row>
                <xdr:rowOff>38100</xdr:rowOff>
              </from>
              <to>
                <xdr:col>24</xdr:col>
                <xdr:colOff>447675</xdr:colOff>
                <xdr:row>15</xdr:row>
                <xdr:rowOff>47625</xdr:rowOff>
              </to>
            </anchor>
          </controlPr>
        </control>
      </mc:Choice>
      <mc:Fallback>
        <control shapeId="1036" r:id="rId6" name="OptionButton11"/>
      </mc:Fallback>
    </mc:AlternateContent>
    <mc:AlternateContent xmlns:mc="http://schemas.openxmlformats.org/markup-compatibility/2006">
      <mc:Choice Requires="x14">
        <control shapeId="1035" r:id="rId8" name="OptionButton10">
          <controlPr defaultSize="0" autoLine="0" linkedCell="V17" r:id="rId9">
            <anchor moveWithCells="1">
              <from>
                <xdr:col>17</xdr:col>
                <xdr:colOff>0</xdr:colOff>
                <xdr:row>15</xdr:row>
                <xdr:rowOff>180975</xdr:rowOff>
              </from>
              <to>
                <xdr:col>18</xdr:col>
                <xdr:colOff>523875</xdr:colOff>
                <xdr:row>17</xdr:row>
                <xdr:rowOff>0</xdr:rowOff>
              </to>
            </anchor>
          </controlPr>
        </control>
      </mc:Choice>
      <mc:Fallback>
        <control shapeId="1035" r:id="rId8" name="OptionButton10"/>
      </mc:Fallback>
    </mc:AlternateContent>
    <mc:AlternateContent xmlns:mc="http://schemas.openxmlformats.org/markup-compatibility/2006">
      <mc:Choice Requires="x14">
        <control shapeId="1034" r:id="rId10" name="OptionButton9">
          <controlPr autoLine="0" linkedCell="V16" r:id="rId11">
            <anchor moveWithCells="1">
              <from>
                <xdr:col>17</xdr:col>
                <xdr:colOff>0</xdr:colOff>
                <xdr:row>14</xdr:row>
                <xdr:rowOff>47625</xdr:rowOff>
              </from>
              <to>
                <xdr:col>18</xdr:col>
                <xdr:colOff>523875</xdr:colOff>
                <xdr:row>15</xdr:row>
                <xdr:rowOff>57150</xdr:rowOff>
              </to>
            </anchor>
          </controlPr>
        </control>
      </mc:Choice>
      <mc:Fallback>
        <control shapeId="1034" r:id="rId10" name="OptionButton9"/>
      </mc:Fallback>
    </mc:AlternateContent>
    <mc:AlternateContent xmlns:mc="http://schemas.openxmlformats.org/markup-compatibility/2006">
      <mc:Choice Requires="x14">
        <control shapeId="1033" r:id="rId12" name="OptionButton8">
          <controlPr defaultSize="0" autoLine="0" linkedCell="AB11" r:id="rId13">
            <anchor moveWithCells="1">
              <from>
                <xdr:col>23</xdr:col>
                <xdr:colOff>542925</xdr:colOff>
                <xdr:row>9</xdr:row>
                <xdr:rowOff>161925</xdr:rowOff>
              </from>
              <to>
                <xdr:col>24</xdr:col>
                <xdr:colOff>466725</xdr:colOff>
                <xdr:row>10</xdr:row>
                <xdr:rowOff>190500</xdr:rowOff>
              </to>
            </anchor>
          </controlPr>
        </control>
      </mc:Choice>
      <mc:Fallback>
        <control shapeId="1033" r:id="rId12" name="OptionButton8"/>
      </mc:Fallback>
    </mc:AlternateContent>
    <mc:AlternateContent xmlns:mc="http://schemas.openxmlformats.org/markup-compatibility/2006">
      <mc:Choice Requires="x14">
        <control shapeId="1032" r:id="rId14" name="OptionButton7">
          <controlPr defaultSize="0" autoLine="0" linkedCell="AB10" r:id="rId15">
            <anchor moveWithCells="1">
              <from>
                <xdr:col>23</xdr:col>
                <xdr:colOff>552450</xdr:colOff>
                <xdr:row>8</xdr:row>
                <xdr:rowOff>66675</xdr:rowOff>
              </from>
              <to>
                <xdr:col>24</xdr:col>
                <xdr:colOff>476250</xdr:colOff>
                <xdr:row>9</xdr:row>
                <xdr:rowOff>85725</xdr:rowOff>
              </to>
            </anchor>
          </controlPr>
        </control>
      </mc:Choice>
      <mc:Fallback>
        <control shapeId="1032" r:id="rId14" name="OptionButton7"/>
      </mc:Fallback>
    </mc:AlternateContent>
    <mc:AlternateContent xmlns:mc="http://schemas.openxmlformats.org/markup-compatibility/2006">
      <mc:Choice Requires="x14">
        <control shapeId="1031" r:id="rId16" name="OptionButton6">
          <controlPr defaultSize="0" autoLine="0" linkedCell="AB7" r:id="rId17">
            <anchor moveWithCells="1">
              <from>
                <xdr:col>23</xdr:col>
                <xdr:colOff>542925</xdr:colOff>
                <xdr:row>5</xdr:row>
                <xdr:rowOff>161925</xdr:rowOff>
              </from>
              <to>
                <xdr:col>24</xdr:col>
                <xdr:colOff>466725</xdr:colOff>
                <xdr:row>6</xdr:row>
                <xdr:rowOff>190500</xdr:rowOff>
              </to>
            </anchor>
          </controlPr>
        </control>
      </mc:Choice>
      <mc:Fallback>
        <control shapeId="1031" r:id="rId16" name="OptionButton6"/>
      </mc:Fallback>
    </mc:AlternateContent>
    <mc:AlternateContent xmlns:mc="http://schemas.openxmlformats.org/markup-compatibility/2006">
      <mc:Choice Requires="x14">
        <control shapeId="1030" r:id="rId18" name="OptionButton5">
          <controlPr defaultSize="0" autoLine="0" linkedCell="AB6" r:id="rId19">
            <anchor moveWithCells="1">
              <from>
                <xdr:col>23</xdr:col>
                <xdr:colOff>542925</xdr:colOff>
                <xdr:row>4</xdr:row>
                <xdr:rowOff>85725</xdr:rowOff>
              </from>
              <to>
                <xdr:col>24</xdr:col>
                <xdr:colOff>466725</xdr:colOff>
                <xdr:row>5</xdr:row>
                <xdr:rowOff>104775</xdr:rowOff>
              </to>
            </anchor>
          </controlPr>
        </control>
      </mc:Choice>
      <mc:Fallback>
        <control shapeId="1030" r:id="rId18" name="OptionButton5"/>
      </mc:Fallback>
    </mc:AlternateContent>
    <mc:AlternateContent xmlns:mc="http://schemas.openxmlformats.org/markup-compatibility/2006">
      <mc:Choice Requires="x14">
        <control shapeId="1028" r:id="rId20" name="OptionButton4">
          <controlPr autoLine="0" linkedCell="V11" r:id="rId21">
            <anchor moveWithCells="1">
              <from>
                <xdr:col>17</xdr:col>
                <xdr:colOff>161925</xdr:colOff>
                <xdr:row>9</xdr:row>
                <xdr:rowOff>123825</xdr:rowOff>
              </from>
              <to>
                <xdr:col>18</xdr:col>
                <xdr:colOff>419100</xdr:colOff>
                <xdr:row>10</xdr:row>
                <xdr:rowOff>152400</xdr:rowOff>
              </to>
            </anchor>
          </controlPr>
        </control>
      </mc:Choice>
      <mc:Fallback>
        <control shapeId="1028" r:id="rId20" name="OptionButton4"/>
      </mc:Fallback>
    </mc:AlternateContent>
    <mc:AlternateContent xmlns:mc="http://schemas.openxmlformats.org/markup-compatibility/2006">
      <mc:Choice Requires="x14">
        <control shapeId="1027" r:id="rId22" name="OptionButton3">
          <controlPr autoLine="0" linkedCell="V10" r:id="rId23">
            <anchor moveWithCells="1">
              <from>
                <xdr:col>17</xdr:col>
                <xdr:colOff>161925</xdr:colOff>
                <xdr:row>8</xdr:row>
                <xdr:rowOff>38100</xdr:rowOff>
              </from>
              <to>
                <xdr:col>18</xdr:col>
                <xdr:colOff>419100</xdr:colOff>
                <xdr:row>9</xdr:row>
                <xdr:rowOff>57150</xdr:rowOff>
              </to>
            </anchor>
          </controlPr>
        </control>
      </mc:Choice>
      <mc:Fallback>
        <control shapeId="1027" r:id="rId22" name="OptionButton3"/>
      </mc:Fallback>
    </mc:AlternateContent>
    <mc:AlternateContent xmlns:mc="http://schemas.openxmlformats.org/markup-compatibility/2006">
      <mc:Choice Requires="x14">
        <control shapeId="1026" r:id="rId24" name="OptionButton2">
          <controlPr autoLine="0" linkedCell="V7" r:id="rId25">
            <anchor moveWithCells="1">
              <from>
                <xdr:col>17</xdr:col>
                <xdr:colOff>152400</xdr:colOff>
                <xdr:row>5</xdr:row>
                <xdr:rowOff>161925</xdr:rowOff>
              </from>
              <to>
                <xdr:col>18</xdr:col>
                <xdr:colOff>409575</xdr:colOff>
                <xdr:row>6</xdr:row>
                <xdr:rowOff>190500</xdr:rowOff>
              </to>
            </anchor>
          </controlPr>
        </control>
      </mc:Choice>
      <mc:Fallback>
        <control shapeId="1026" r:id="rId24" name="OptionButton2"/>
      </mc:Fallback>
    </mc:AlternateContent>
    <mc:AlternateContent xmlns:mc="http://schemas.openxmlformats.org/markup-compatibility/2006">
      <mc:Choice Requires="x14">
        <control shapeId="1025" r:id="rId26" name="OptionButton1">
          <controlPr autoLine="0" linkedCell="V6" r:id="rId27">
            <anchor moveWithCells="1">
              <from>
                <xdr:col>17</xdr:col>
                <xdr:colOff>142875</xdr:colOff>
                <xdr:row>4</xdr:row>
                <xdr:rowOff>85725</xdr:rowOff>
              </from>
              <to>
                <xdr:col>18</xdr:col>
                <xdr:colOff>400050</xdr:colOff>
                <xdr:row>5</xdr:row>
                <xdr:rowOff>104775</xdr:rowOff>
              </to>
            </anchor>
          </controlPr>
        </control>
      </mc:Choice>
      <mc:Fallback>
        <control shapeId="1025" r:id="rId26" name="OptionButton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Muzak LLC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Chapa</dc:creator>
  <cp:lastModifiedBy>Michael Chapa</cp:lastModifiedBy>
  <dcterms:created xsi:type="dcterms:W3CDTF">2017-08-17T17:38:59Z</dcterms:created>
  <dcterms:modified xsi:type="dcterms:W3CDTF">2017-08-17T20:16:42Z</dcterms:modified>
</cp:coreProperties>
</file>